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IGCジョブアカデミー\デジタル事務科2025-3\★授業資料2025-3\20251027E\"/>
    </mc:Choice>
  </mc:AlternateContent>
  <xr:revisionPtr revIDLastSave="0" documentId="13_ncr:1_{07D5641B-43CA-4E5D-B8A3-737E2EB6B070}" xr6:coauthVersionLast="47" xr6:coauthVersionMax="47" xr10:uidLastSave="{00000000-0000-0000-0000-000000000000}"/>
  <bookViews>
    <workbookView xWindow="-110" yWindow="-110" windowWidth="19420" windowHeight="11500" xr2:uid="{CD2B5943-126F-4E64-A2ED-EFA983E4DBBD}"/>
  </bookViews>
  <sheets>
    <sheet name="文字列操作関数" sheetId="1" r:id="rId1"/>
    <sheet name="論理関数" sheetId="6"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6" l="1"/>
  <c r="C7" i="6"/>
  <c r="C8" i="6"/>
  <c r="C9" i="6"/>
  <c r="C10" i="6"/>
  <c r="C11" i="6"/>
  <c r="C12" i="6"/>
  <c r="C13" i="6"/>
  <c r="C14" i="6"/>
  <c r="C15" i="6"/>
  <c r="G81" i="6"/>
  <c r="F81" i="6"/>
  <c r="E81" i="6"/>
  <c r="D81" i="6"/>
  <c r="C81" i="6"/>
  <c r="G80" i="6"/>
  <c r="F80" i="6"/>
  <c r="E80" i="6"/>
  <c r="D80" i="6"/>
  <c r="C80" i="6"/>
  <c r="G79" i="6"/>
  <c r="F79" i="6"/>
  <c r="E79" i="6"/>
  <c r="D79" i="6"/>
  <c r="C79" i="6"/>
  <c r="G78" i="6"/>
  <c r="F78" i="6"/>
  <c r="E78" i="6"/>
  <c r="D78" i="6"/>
  <c r="C78" i="6"/>
  <c r="G77" i="6"/>
  <c r="F77" i="6"/>
  <c r="E77" i="6"/>
  <c r="D77" i="6"/>
  <c r="C77" i="6"/>
  <c r="G76" i="6"/>
  <c r="F76" i="6"/>
  <c r="E76" i="6"/>
  <c r="D76" i="6"/>
  <c r="C76" i="6"/>
  <c r="G75" i="6"/>
  <c r="F75" i="6"/>
  <c r="E75" i="6"/>
  <c r="D75" i="6"/>
  <c r="C75" i="6"/>
  <c r="G74" i="6"/>
  <c r="F74" i="6"/>
  <c r="E74" i="6"/>
  <c r="D74" i="6"/>
  <c r="C74" i="6"/>
  <c r="G73" i="6"/>
  <c r="F73" i="6"/>
  <c r="E73" i="6"/>
  <c r="D73" i="6"/>
  <c r="C73" i="6"/>
  <c r="G72" i="6"/>
  <c r="F72" i="6"/>
  <c r="E72" i="6"/>
  <c r="D72" i="6"/>
  <c r="C72" i="6"/>
  <c r="F67" i="6"/>
  <c r="F66" i="6"/>
  <c r="F65" i="6"/>
  <c r="F64" i="6"/>
  <c r="F63" i="6"/>
  <c r="F62" i="6"/>
  <c r="F61" i="6"/>
  <c r="F60" i="6"/>
  <c r="F59" i="6"/>
  <c r="F58" i="6"/>
  <c r="F54" i="6"/>
  <c r="F53" i="6"/>
  <c r="F52" i="6"/>
  <c r="F51" i="6"/>
  <c r="F50" i="6"/>
  <c r="F49" i="6"/>
  <c r="F48" i="6"/>
  <c r="F47" i="6"/>
  <c r="F46" i="6"/>
  <c r="F45" i="6"/>
  <c r="E41" i="6"/>
  <c r="E40" i="6"/>
  <c r="E39" i="6"/>
  <c r="E38" i="6"/>
  <c r="E37" i="6"/>
  <c r="E36" i="6"/>
  <c r="E35" i="6"/>
  <c r="E34" i="6"/>
  <c r="E33" i="6"/>
  <c r="E32" i="6"/>
  <c r="E28" i="6"/>
  <c r="E27" i="6"/>
  <c r="E26" i="6"/>
  <c r="E25" i="6"/>
  <c r="E24" i="6"/>
  <c r="E23" i="6"/>
  <c r="E22" i="6"/>
  <c r="E21" i="6"/>
  <c r="E20" i="6"/>
  <c r="E19" i="6"/>
  <c r="G35" i="1" l="1"/>
  <c r="G34" i="1"/>
  <c r="G33" i="1"/>
  <c r="G32" i="1"/>
  <c r="G31" i="1"/>
  <c r="G30" i="1"/>
  <c r="G29" i="1"/>
  <c r="G28" i="1"/>
  <c r="D24" i="1"/>
  <c r="D23" i="1"/>
  <c r="D22" i="1"/>
  <c r="D21" i="1"/>
  <c r="D20" i="1"/>
  <c r="D19" i="1"/>
  <c r="D18" i="1"/>
  <c r="D17" i="1"/>
  <c r="C13" i="1"/>
  <c r="C12" i="1"/>
  <c r="C11" i="1"/>
  <c r="C10" i="1"/>
  <c r="C9" i="1"/>
  <c r="C8" i="1"/>
  <c r="C7" i="1"/>
  <c r="C6" i="1"/>
</calcChain>
</file>

<file path=xl/sharedStrings.xml><?xml version="1.0" encoding="utf-8"?>
<sst xmlns="http://schemas.openxmlformats.org/spreadsheetml/2006/main" count="152" uniqueCount="30">
  <si>
    <t>文字列操作関数</t>
    <rPh sb="0" eb="7">
      <t>モジレツソウサカンスウ</t>
    </rPh>
    <phoneticPr fontId="2"/>
  </si>
  <si>
    <r>
      <rPr>
        <b/>
        <sz val="11"/>
        <color theme="1"/>
        <rFont val="游ゴシック"/>
        <family val="3"/>
        <charset val="128"/>
      </rPr>
      <t>●</t>
    </r>
    <r>
      <rPr>
        <b/>
        <sz val="11"/>
        <color theme="1"/>
        <rFont val="游ゴシック"/>
        <family val="3"/>
        <charset val="128"/>
        <scheme val="minor"/>
      </rPr>
      <t>LEFT関数</t>
    </r>
    <rPh sb="5" eb="7">
      <t>カンスウ</t>
    </rPh>
    <phoneticPr fontId="2"/>
  </si>
  <si>
    <t>文字列の左端から指定した文字数分の文字列を取り出す　=LEFT(文字列,文字数)</t>
    <rPh sb="0" eb="3">
      <t>モジレツ</t>
    </rPh>
    <rPh sb="4" eb="6">
      <t>サタン</t>
    </rPh>
    <rPh sb="8" eb="10">
      <t>シテイ</t>
    </rPh>
    <rPh sb="12" eb="16">
      <t>モジスウブン</t>
    </rPh>
    <rPh sb="17" eb="20">
      <t>モジレツ</t>
    </rPh>
    <rPh sb="21" eb="22">
      <t>ト</t>
    </rPh>
    <rPh sb="23" eb="24">
      <t>ダ</t>
    </rPh>
    <rPh sb="32" eb="35">
      <t>モジレツ</t>
    </rPh>
    <rPh sb="36" eb="39">
      <t>モジスウ</t>
    </rPh>
    <phoneticPr fontId="2"/>
  </si>
  <si>
    <t>品　名</t>
    <rPh sb="0" eb="1">
      <t>ヒン</t>
    </rPh>
    <rPh sb="2" eb="3">
      <t>ナ</t>
    </rPh>
    <phoneticPr fontId="2"/>
  </si>
  <si>
    <t>商品ブランド</t>
    <rPh sb="0" eb="2">
      <t>ショウヒン</t>
    </rPh>
    <phoneticPr fontId="2"/>
  </si>
  <si>
    <t>機　構</t>
    <rPh sb="0" eb="1">
      <t>キ</t>
    </rPh>
    <rPh sb="2" eb="3">
      <t>カマエ</t>
    </rPh>
    <phoneticPr fontId="2"/>
  </si>
  <si>
    <t>単価（税別）</t>
    <rPh sb="0" eb="2">
      <t>タンカ</t>
    </rPh>
    <rPh sb="3" eb="5">
      <t>ゼイベツ</t>
    </rPh>
    <phoneticPr fontId="2"/>
  </si>
  <si>
    <t>単色/多色</t>
    <rPh sb="0" eb="2">
      <t>タンショク</t>
    </rPh>
    <rPh sb="3" eb="5">
      <t>タショク</t>
    </rPh>
    <phoneticPr fontId="2"/>
  </si>
  <si>
    <t>ボール径</t>
    <rPh sb="3" eb="4">
      <t>ケイ</t>
    </rPh>
    <phoneticPr fontId="2"/>
  </si>
  <si>
    <t>SXN-150-05</t>
    <phoneticPr fontId="2"/>
  </si>
  <si>
    <t>SXN-150-07</t>
    <phoneticPr fontId="2"/>
  </si>
  <si>
    <t>SXE2-300-05</t>
    <phoneticPr fontId="2"/>
  </si>
  <si>
    <t>SXE2-300-07</t>
    <phoneticPr fontId="2"/>
  </si>
  <si>
    <t>SXE3-400-05</t>
    <phoneticPr fontId="2"/>
  </si>
  <si>
    <t>SXE3-400-07</t>
    <phoneticPr fontId="2"/>
  </si>
  <si>
    <t>SXE4-500-05</t>
    <phoneticPr fontId="2"/>
  </si>
  <si>
    <t>SXE4-500-07</t>
    <phoneticPr fontId="2"/>
  </si>
  <si>
    <r>
      <rPr>
        <b/>
        <sz val="11"/>
        <color theme="1"/>
        <rFont val="游ゴシック"/>
        <family val="3"/>
        <charset val="128"/>
      </rPr>
      <t>●MID</t>
    </r>
    <r>
      <rPr>
        <b/>
        <sz val="11"/>
        <color theme="1"/>
        <rFont val="游ゴシック"/>
        <family val="3"/>
        <charset val="128"/>
        <scheme val="minor"/>
      </rPr>
      <t>関数</t>
    </r>
    <rPh sb="4" eb="6">
      <t>カンスウ</t>
    </rPh>
    <phoneticPr fontId="2"/>
  </si>
  <si>
    <t>文字列の中の指定した位置から指定した文字数分の文字列を取り出す　=MID(文字列,開始位置,文字数)</t>
    <rPh sb="0" eb="3">
      <t>モジレツ</t>
    </rPh>
    <rPh sb="4" eb="5">
      <t>ナカ</t>
    </rPh>
    <rPh sb="6" eb="8">
      <t>シテイ</t>
    </rPh>
    <rPh sb="10" eb="12">
      <t>イチ</t>
    </rPh>
    <rPh sb="14" eb="16">
      <t>シテイ</t>
    </rPh>
    <rPh sb="18" eb="22">
      <t>モジスウブン</t>
    </rPh>
    <rPh sb="23" eb="26">
      <t>モジレツ</t>
    </rPh>
    <rPh sb="27" eb="28">
      <t>ト</t>
    </rPh>
    <rPh sb="29" eb="30">
      <t>ダ</t>
    </rPh>
    <rPh sb="41" eb="45">
      <t>カイシイチ</t>
    </rPh>
    <phoneticPr fontId="2"/>
  </si>
  <si>
    <r>
      <rPr>
        <b/>
        <sz val="11"/>
        <color theme="1"/>
        <rFont val="游ゴシック"/>
        <family val="3"/>
        <charset val="128"/>
      </rPr>
      <t>●</t>
    </r>
    <r>
      <rPr>
        <b/>
        <sz val="11"/>
        <color theme="1"/>
        <rFont val="游ゴシック"/>
        <family val="3"/>
        <charset val="128"/>
        <scheme val="minor"/>
      </rPr>
      <t>RIGHT関数</t>
    </r>
    <rPh sb="6" eb="8">
      <t>カンスウ</t>
    </rPh>
    <phoneticPr fontId="2"/>
  </si>
  <si>
    <t>文字列の右端から指定した文字数分の文字列を取り出す　=RIGHT(文字列,文字数)</t>
    <rPh sb="0" eb="3">
      <t>モジレツ</t>
    </rPh>
    <rPh sb="4" eb="5">
      <t>ミギ</t>
    </rPh>
    <rPh sb="5" eb="6">
      <t>ハシ</t>
    </rPh>
    <rPh sb="8" eb="10">
      <t>シテイ</t>
    </rPh>
    <rPh sb="12" eb="16">
      <t>モジスウブン</t>
    </rPh>
    <rPh sb="17" eb="20">
      <t>モジレツ</t>
    </rPh>
    <rPh sb="21" eb="22">
      <t>ト</t>
    </rPh>
    <rPh sb="23" eb="24">
      <t>ダ</t>
    </rPh>
    <phoneticPr fontId="2"/>
  </si>
  <si>
    <t>論理関数</t>
    <rPh sb="0" eb="4">
      <t>ロンリカンスウ</t>
    </rPh>
    <phoneticPr fontId="2"/>
  </si>
  <si>
    <r>
      <rPr>
        <b/>
        <sz val="11"/>
        <color theme="1"/>
        <rFont val="游ゴシック"/>
        <family val="3"/>
        <charset val="128"/>
      </rPr>
      <t>●</t>
    </r>
    <r>
      <rPr>
        <b/>
        <sz val="11"/>
        <color theme="1"/>
        <rFont val="游ゴシック"/>
        <family val="3"/>
        <charset val="128"/>
        <scheme val="minor"/>
      </rPr>
      <t>IF関数　=IF(論理式,真の場合,偽の場合)</t>
    </r>
    <rPh sb="3" eb="5">
      <t>カンスウ</t>
    </rPh>
    <rPh sb="14" eb="15">
      <t>シン</t>
    </rPh>
    <rPh sb="16" eb="18">
      <t>バアイ</t>
    </rPh>
    <rPh sb="19" eb="20">
      <t>ニセ</t>
    </rPh>
    <rPh sb="21" eb="24">
      <t>バアイ</t>
    </rPh>
    <phoneticPr fontId="2"/>
  </si>
  <si>
    <t>SXK-200-05</t>
    <phoneticPr fontId="2"/>
  </si>
  <si>
    <t>SXK-200-07</t>
    <phoneticPr fontId="2"/>
  </si>
  <si>
    <r>
      <rPr>
        <b/>
        <sz val="11"/>
        <color theme="1"/>
        <rFont val="游ゴシック"/>
        <family val="3"/>
        <charset val="128"/>
      </rPr>
      <t>●IF</t>
    </r>
    <r>
      <rPr>
        <b/>
        <sz val="11"/>
        <color theme="1"/>
        <rFont val="游ゴシック"/>
        <family val="3"/>
        <charset val="128"/>
        <scheme val="minor"/>
      </rPr>
      <t>関数のネスト</t>
    </r>
    <rPh sb="3" eb="5">
      <t>カンスウ</t>
    </rPh>
    <phoneticPr fontId="2"/>
  </si>
  <si>
    <r>
      <rPr>
        <b/>
        <sz val="11"/>
        <color theme="1"/>
        <rFont val="游ゴシック"/>
        <family val="3"/>
        <charset val="128"/>
      </rPr>
      <t>●SWITCH</t>
    </r>
    <r>
      <rPr>
        <b/>
        <sz val="11"/>
        <color theme="1"/>
        <rFont val="游ゴシック"/>
        <family val="3"/>
        <charset val="128"/>
        <scheme val="minor"/>
      </rPr>
      <t>関数　=SWITCH(検索値,値1.結果1,値2,結果2,…,既定の結果)</t>
    </r>
    <rPh sb="7" eb="9">
      <t>カンスウ</t>
    </rPh>
    <rPh sb="18" eb="21">
      <t>ケンサクチ</t>
    </rPh>
    <rPh sb="22" eb="23">
      <t>アタイ</t>
    </rPh>
    <rPh sb="25" eb="27">
      <t>ケッカ</t>
    </rPh>
    <rPh sb="29" eb="30">
      <t>アタイ</t>
    </rPh>
    <rPh sb="32" eb="34">
      <t>ケッカ</t>
    </rPh>
    <rPh sb="38" eb="40">
      <t>キテイ</t>
    </rPh>
    <rPh sb="41" eb="43">
      <t>ケッカ</t>
    </rPh>
    <phoneticPr fontId="2"/>
  </si>
  <si>
    <r>
      <rPr>
        <b/>
        <sz val="11"/>
        <color theme="1"/>
        <rFont val="游ゴシック"/>
        <family val="3"/>
        <charset val="128"/>
      </rPr>
      <t>●</t>
    </r>
    <r>
      <rPr>
        <b/>
        <sz val="11"/>
        <color theme="1"/>
        <rFont val="游ゴシック"/>
        <family val="3"/>
        <charset val="128"/>
        <scheme val="minor"/>
      </rPr>
      <t>AND関数　=AND(論理式1,論理式2,…)</t>
    </r>
    <rPh sb="4" eb="6">
      <t>カンスウ</t>
    </rPh>
    <rPh sb="12" eb="15">
      <t>ロンリシキ</t>
    </rPh>
    <rPh sb="17" eb="20">
      <t>ロンリシキ</t>
    </rPh>
    <phoneticPr fontId="2"/>
  </si>
  <si>
    <r>
      <rPr>
        <b/>
        <sz val="11"/>
        <color theme="1"/>
        <rFont val="游ゴシック"/>
        <family val="3"/>
        <charset val="128"/>
      </rPr>
      <t>●OR</t>
    </r>
    <r>
      <rPr>
        <b/>
        <sz val="11"/>
        <color theme="1"/>
        <rFont val="游ゴシック"/>
        <family val="3"/>
        <charset val="128"/>
        <scheme val="minor"/>
      </rPr>
      <t>関数　=OR(論理式1,論理式2,…)</t>
    </r>
    <rPh sb="3" eb="5">
      <t>カンスウ</t>
    </rPh>
    <phoneticPr fontId="2"/>
  </si>
  <si>
    <t>●まとめ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</si>
</sst>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0;[$¥-411]#,##0"/>
  </numFmts>
  <fonts count="5" x14ac:knownFonts="1">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sz val="11"/>
      <color theme="1"/>
      <name val="游ゴシック"/>
      <family val="3"/>
      <charset val="128"/>
      <scheme val="minor"/>
    </font>
    <font>
      <b/>
      <sz val="11"/>
      <color theme="1"/>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1" fillId="0" borderId="0" xfId="0" applyFont="1">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left" vertical="center"/>
    </xf>
    <xf numFmtId="0" fontId="3" fillId="4" borderId="1" xfId="0" applyFont="1" applyFill="1" applyBorder="1" applyAlignment="1">
      <alignment horizontal="center" vertical="center"/>
    </xf>
    <xf numFmtId="0" fontId="3" fillId="0" borderId="1" xfId="0" applyFont="1" applyBorder="1">
      <alignment vertical="center"/>
    </xf>
    <xf numFmtId="14" fontId="3" fillId="0" borderId="0" xfId="0" applyNumberFormat="1" applyFont="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lignment vertical="center"/>
    </xf>
    <xf numFmtId="0" fontId="4" fillId="0" borderId="0" xfId="0" applyFont="1">
      <alignment vertical="center"/>
    </xf>
    <xf numFmtId="0" fontId="3" fillId="4" borderId="1" xfId="0" applyFont="1" applyFill="1" applyBorder="1" applyAlignment="1">
      <alignment horizontal="left" vertical="center"/>
    </xf>
    <xf numFmtId="177" fontId="3" fillId="0" borderId="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F069-F38E-4A47-BE39-46203DDCEB3E}">
  <dimension ref="B2:G35"/>
  <sheetViews>
    <sheetView tabSelected="1" workbookViewId="0">
      <pane xSplit="2" ySplit="2" topLeftCell="C3" activePane="bottomRight" state="frozen"/>
      <selection pane="topRight" activeCell="C1" sqref="C1"/>
      <selection pane="bottomLeft" activeCell="A3" sqref="A3"/>
      <selection pane="bottomRight"/>
    </sheetView>
  </sheetViews>
  <sheetFormatPr defaultRowHeight="18" x14ac:dyDescent="0.55000000000000004"/>
  <cols>
    <col min="1" max="1" width="8.6640625" style="2"/>
    <col min="2" max="2" width="16.58203125" style="2" customWidth="1"/>
    <col min="3" max="7" width="12.58203125" style="2" customWidth="1"/>
    <col min="8" max="16384" width="8.6640625" style="2"/>
  </cols>
  <sheetData>
    <row r="2" spans="2:7" ht="29" x14ac:dyDescent="0.55000000000000004">
      <c r="B2" s="1" t="s">
        <v>0</v>
      </c>
    </row>
    <row r="4" spans="2:7" x14ac:dyDescent="0.55000000000000004">
      <c r="B4" s="2" t="s">
        <v>1</v>
      </c>
      <c r="C4" s="2" t="s">
        <v>2</v>
      </c>
    </row>
    <row r="5" spans="2:7" s="4" customFormat="1" x14ac:dyDescent="0.55000000000000004">
      <c r="B5" s="3" t="s">
        <v>3</v>
      </c>
      <c r="C5" s="3" t="s">
        <v>4</v>
      </c>
      <c r="D5" s="3" t="s">
        <v>5</v>
      </c>
      <c r="E5" s="3" t="s">
        <v>6</v>
      </c>
      <c r="F5" s="3" t="s">
        <v>7</v>
      </c>
      <c r="G5" s="3" t="s">
        <v>8</v>
      </c>
    </row>
    <row r="6" spans="2:7" x14ac:dyDescent="0.55000000000000004">
      <c r="B6" s="5" t="s">
        <v>9</v>
      </c>
      <c r="C6" s="6" t="str">
        <f>LEFT(B6,2)</f>
        <v>SX</v>
      </c>
      <c r="D6" s="7"/>
      <c r="E6" s="7"/>
      <c r="F6" s="7"/>
      <c r="G6" s="7"/>
    </row>
    <row r="7" spans="2:7" x14ac:dyDescent="0.55000000000000004">
      <c r="B7" s="5" t="s">
        <v>10</v>
      </c>
      <c r="C7" s="6" t="str">
        <f t="shared" ref="C7:C13" si="0">LEFT(B7,2)</f>
        <v>SX</v>
      </c>
      <c r="D7" s="7"/>
      <c r="E7" s="7"/>
      <c r="F7" s="7"/>
      <c r="G7" s="7"/>
    </row>
    <row r="8" spans="2:7" x14ac:dyDescent="0.55000000000000004">
      <c r="B8" s="5" t="s">
        <v>11</v>
      </c>
      <c r="C8" s="6" t="str">
        <f t="shared" si="0"/>
        <v>SX</v>
      </c>
      <c r="D8" s="7"/>
      <c r="E8" s="7"/>
      <c r="F8" s="7"/>
      <c r="G8" s="7"/>
    </row>
    <row r="9" spans="2:7" x14ac:dyDescent="0.55000000000000004">
      <c r="B9" s="5" t="s">
        <v>12</v>
      </c>
      <c r="C9" s="6" t="str">
        <f t="shared" si="0"/>
        <v>SX</v>
      </c>
      <c r="D9" s="7"/>
      <c r="E9" s="7"/>
      <c r="F9" s="7"/>
      <c r="G9" s="7"/>
    </row>
    <row r="10" spans="2:7" x14ac:dyDescent="0.55000000000000004">
      <c r="B10" s="5" t="s">
        <v>13</v>
      </c>
      <c r="C10" s="6" t="str">
        <f t="shared" si="0"/>
        <v>SX</v>
      </c>
      <c r="D10" s="7"/>
      <c r="E10" s="7"/>
      <c r="F10" s="7"/>
      <c r="G10" s="7"/>
    </row>
    <row r="11" spans="2:7" x14ac:dyDescent="0.55000000000000004">
      <c r="B11" s="5" t="s">
        <v>14</v>
      </c>
      <c r="C11" s="6" t="str">
        <f t="shared" si="0"/>
        <v>SX</v>
      </c>
      <c r="D11" s="7"/>
      <c r="E11" s="7"/>
      <c r="F11" s="7"/>
      <c r="G11" s="7"/>
    </row>
    <row r="12" spans="2:7" x14ac:dyDescent="0.55000000000000004">
      <c r="B12" s="5" t="s">
        <v>15</v>
      </c>
      <c r="C12" s="6" t="str">
        <f t="shared" si="0"/>
        <v>SX</v>
      </c>
      <c r="D12" s="7"/>
      <c r="E12" s="7"/>
      <c r="F12" s="7"/>
      <c r="G12" s="7"/>
    </row>
    <row r="13" spans="2:7" x14ac:dyDescent="0.55000000000000004">
      <c r="B13" s="5" t="s">
        <v>16</v>
      </c>
      <c r="C13" s="6" t="str">
        <f t="shared" si="0"/>
        <v>SX</v>
      </c>
      <c r="D13" s="7"/>
      <c r="E13" s="7"/>
      <c r="F13" s="7"/>
      <c r="G13" s="7"/>
    </row>
    <row r="14" spans="2:7" x14ac:dyDescent="0.55000000000000004">
      <c r="C14" s="8"/>
    </row>
    <row r="15" spans="2:7" x14ac:dyDescent="0.55000000000000004">
      <c r="B15" s="2" t="s">
        <v>17</v>
      </c>
      <c r="C15" s="2" t="s">
        <v>18</v>
      </c>
    </row>
    <row r="16" spans="2:7" s="4" customFormat="1" x14ac:dyDescent="0.55000000000000004">
      <c r="B16" s="3" t="s">
        <v>3</v>
      </c>
      <c r="C16" s="3" t="s">
        <v>4</v>
      </c>
      <c r="D16" s="3" t="s">
        <v>5</v>
      </c>
      <c r="E16" s="3" t="s">
        <v>6</v>
      </c>
      <c r="F16" s="3" t="s">
        <v>7</v>
      </c>
      <c r="G16" s="3" t="s">
        <v>8</v>
      </c>
    </row>
    <row r="17" spans="2:7" x14ac:dyDescent="0.55000000000000004">
      <c r="B17" s="5" t="s">
        <v>9</v>
      </c>
      <c r="C17" s="9"/>
      <c r="D17" s="6" t="str">
        <f>MID(B17,3,1)</f>
        <v>N</v>
      </c>
      <c r="E17" s="7"/>
      <c r="F17" s="7"/>
      <c r="G17" s="7"/>
    </row>
    <row r="18" spans="2:7" x14ac:dyDescent="0.55000000000000004">
      <c r="B18" s="5" t="s">
        <v>10</v>
      </c>
      <c r="C18" s="10"/>
      <c r="D18" s="6" t="str">
        <f t="shared" ref="D18:D24" si="1">MID(B18,3,1)</f>
        <v>N</v>
      </c>
      <c r="E18" s="7"/>
      <c r="F18" s="7"/>
      <c r="G18" s="7"/>
    </row>
    <row r="19" spans="2:7" x14ac:dyDescent="0.55000000000000004">
      <c r="B19" s="5" t="s">
        <v>11</v>
      </c>
      <c r="C19" s="7"/>
      <c r="D19" s="6" t="str">
        <f t="shared" si="1"/>
        <v>E</v>
      </c>
      <c r="E19" s="7"/>
      <c r="F19" s="7"/>
      <c r="G19" s="7"/>
    </row>
    <row r="20" spans="2:7" x14ac:dyDescent="0.55000000000000004">
      <c r="B20" s="5" t="s">
        <v>12</v>
      </c>
      <c r="C20" s="7"/>
      <c r="D20" s="6" t="str">
        <f t="shared" si="1"/>
        <v>E</v>
      </c>
      <c r="E20" s="7"/>
      <c r="F20" s="7"/>
      <c r="G20" s="7"/>
    </row>
    <row r="21" spans="2:7" x14ac:dyDescent="0.55000000000000004">
      <c r="B21" s="5" t="s">
        <v>13</v>
      </c>
      <c r="C21" s="7"/>
      <c r="D21" s="6" t="str">
        <f t="shared" si="1"/>
        <v>E</v>
      </c>
      <c r="E21" s="7"/>
      <c r="F21" s="7"/>
      <c r="G21" s="7"/>
    </row>
    <row r="22" spans="2:7" x14ac:dyDescent="0.55000000000000004">
      <c r="B22" s="5" t="s">
        <v>14</v>
      </c>
      <c r="C22" s="7"/>
      <c r="D22" s="6" t="str">
        <f t="shared" si="1"/>
        <v>E</v>
      </c>
      <c r="E22" s="7"/>
      <c r="F22" s="7"/>
      <c r="G22" s="7"/>
    </row>
    <row r="23" spans="2:7" x14ac:dyDescent="0.55000000000000004">
      <c r="B23" s="5" t="s">
        <v>15</v>
      </c>
      <c r="C23" s="7"/>
      <c r="D23" s="6" t="str">
        <f t="shared" si="1"/>
        <v>E</v>
      </c>
      <c r="E23" s="7"/>
      <c r="F23" s="7"/>
      <c r="G23" s="7"/>
    </row>
    <row r="24" spans="2:7" x14ac:dyDescent="0.55000000000000004">
      <c r="B24" s="5" t="s">
        <v>16</v>
      </c>
      <c r="C24" s="7"/>
      <c r="D24" s="6" t="str">
        <f t="shared" si="1"/>
        <v>E</v>
      </c>
      <c r="E24" s="7"/>
      <c r="F24" s="7"/>
      <c r="G24" s="7"/>
    </row>
    <row r="26" spans="2:7" x14ac:dyDescent="0.55000000000000004">
      <c r="B26" s="2" t="s">
        <v>19</v>
      </c>
      <c r="C26" s="2" t="s">
        <v>20</v>
      </c>
    </row>
    <row r="27" spans="2:7" s="4" customFormat="1" x14ac:dyDescent="0.55000000000000004">
      <c r="B27" s="3" t="s">
        <v>3</v>
      </c>
      <c r="C27" s="3" t="s">
        <v>4</v>
      </c>
      <c r="D27" s="3" t="s">
        <v>5</v>
      </c>
      <c r="E27" s="3" t="s">
        <v>6</v>
      </c>
      <c r="F27" s="3" t="s">
        <v>7</v>
      </c>
      <c r="G27" s="3" t="s">
        <v>8</v>
      </c>
    </row>
    <row r="28" spans="2:7" x14ac:dyDescent="0.55000000000000004">
      <c r="B28" s="5" t="s">
        <v>9</v>
      </c>
      <c r="C28" s="9"/>
      <c r="D28" s="7"/>
      <c r="E28" s="7"/>
      <c r="F28" s="7"/>
      <c r="G28" s="6" t="str">
        <f t="shared" ref="G28:G35" si="2">RIGHT(B28,2)</f>
        <v>05</v>
      </c>
    </row>
    <row r="29" spans="2:7" x14ac:dyDescent="0.55000000000000004">
      <c r="B29" s="5" t="s">
        <v>10</v>
      </c>
      <c r="C29" s="10"/>
      <c r="D29" s="7"/>
      <c r="E29" s="7"/>
      <c r="F29" s="7"/>
      <c r="G29" s="6" t="str">
        <f t="shared" si="2"/>
        <v>07</v>
      </c>
    </row>
    <row r="30" spans="2:7" x14ac:dyDescent="0.55000000000000004">
      <c r="B30" s="5" t="s">
        <v>11</v>
      </c>
      <c r="C30" s="7"/>
      <c r="D30" s="7"/>
      <c r="E30" s="7"/>
      <c r="F30" s="7"/>
      <c r="G30" s="6" t="str">
        <f t="shared" si="2"/>
        <v>05</v>
      </c>
    </row>
    <row r="31" spans="2:7" x14ac:dyDescent="0.55000000000000004">
      <c r="B31" s="5" t="s">
        <v>12</v>
      </c>
      <c r="C31" s="7"/>
      <c r="D31" s="7"/>
      <c r="E31" s="7"/>
      <c r="F31" s="7"/>
      <c r="G31" s="6" t="str">
        <f t="shared" si="2"/>
        <v>07</v>
      </c>
    </row>
    <row r="32" spans="2:7" x14ac:dyDescent="0.55000000000000004">
      <c r="B32" s="5" t="s">
        <v>13</v>
      </c>
      <c r="C32" s="7"/>
      <c r="D32" s="7"/>
      <c r="E32" s="7"/>
      <c r="F32" s="7"/>
      <c r="G32" s="6" t="str">
        <f t="shared" si="2"/>
        <v>05</v>
      </c>
    </row>
    <row r="33" spans="2:7" x14ac:dyDescent="0.55000000000000004">
      <c r="B33" s="5" t="s">
        <v>14</v>
      </c>
      <c r="C33" s="7"/>
      <c r="D33" s="7"/>
      <c r="E33" s="7"/>
      <c r="F33" s="7"/>
      <c r="G33" s="6" t="str">
        <f t="shared" si="2"/>
        <v>07</v>
      </c>
    </row>
    <row r="34" spans="2:7" x14ac:dyDescent="0.55000000000000004">
      <c r="B34" s="5" t="s">
        <v>15</v>
      </c>
      <c r="C34" s="7"/>
      <c r="D34" s="7"/>
      <c r="E34" s="7"/>
      <c r="F34" s="7"/>
      <c r="G34" s="6" t="str">
        <f t="shared" si="2"/>
        <v>05</v>
      </c>
    </row>
    <row r="35" spans="2:7" x14ac:dyDescent="0.55000000000000004">
      <c r="B35" s="5" t="s">
        <v>16</v>
      </c>
      <c r="C35" s="7"/>
      <c r="D35" s="7"/>
      <c r="E35" s="7"/>
      <c r="F35" s="7"/>
      <c r="G35" s="6" t="str">
        <f t="shared" si="2"/>
        <v>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B251-7A54-4252-BF4F-B3B50A2A5017}">
  <dimension ref="B2:G81"/>
  <sheetViews>
    <sheetView workbookViewId="0">
      <selection activeCell="J8" sqref="J8"/>
    </sheetView>
  </sheetViews>
  <sheetFormatPr defaultRowHeight="18" x14ac:dyDescent="0.55000000000000004"/>
  <cols>
    <col min="1" max="1" width="8.6640625" style="2"/>
    <col min="2" max="2" width="16.58203125" style="2" customWidth="1"/>
    <col min="3" max="3" width="18.33203125" style="2" bestFit="1" customWidth="1"/>
    <col min="4" max="7" width="12.58203125" style="2" customWidth="1"/>
    <col min="8" max="16384" width="8.6640625" style="2"/>
  </cols>
  <sheetData>
    <row r="2" spans="2:7" ht="29" x14ac:dyDescent="0.55000000000000004">
      <c r="B2" s="1" t="s">
        <v>21</v>
      </c>
      <c r="C2" s="1"/>
    </row>
    <row r="4" spans="2:7" x14ac:dyDescent="0.55000000000000004">
      <c r="B4" s="2" t="s">
        <v>22</v>
      </c>
    </row>
    <row r="5" spans="2:7" s="4" customFormat="1" x14ac:dyDescent="0.55000000000000004">
      <c r="B5" s="3" t="s">
        <v>3</v>
      </c>
      <c r="C5" s="3" t="s">
        <v>4</v>
      </c>
      <c r="D5" s="3" t="s">
        <v>6</v>
      </c>
      <c r="E5" s="3" t="s">
        <v>5</v>
      </c>
      <c r="F5" s="3" t="s">
        <v>7</v>
      </c>
      <c r="G5" s="3" t="s">
        <v>8</v>
      </c>
    </row>
    <row r="6" spans="2:7" x14ac:dyDescent="0.55000000000000004">
      <c r="B6" s="5" t="s">
        <v>9</v>
      </c>
      <c r="C6" s="12" t="str">
        <f>IF(LEFT(B6,2)="SX","ジェットストリーム","")</f>
        <v>ジェットストリーム</v>
      </c>
      <c r="D6" s="7"/>
      <c r="E6" s="9"/>
      <c r="F6" s="7"/>
      <c r="G6" s="9"/>
    </row>
    <row r="7" spans="2:7" x14ac:dyDescent="0.55000000000000004">
      <c r="B7" s="5" t="s">
        <v>10</v>
      </c>
      <c r="C7" s="12" t="str">
        <f t="shared" ref="C7:C15" si="0">IF(LEFT(B7,2)="SX","ジェットストリーム","")</f>
        <v>ジェットストリーム</v>
      </c>
      <c r="D7" s="7"/>
      <c r="E7" s="9"/>
      <c r="F7" s="7"/>
      <c r="G7" s="9"/>
    </row>
    <row r="8" spans="2:7" x14ac:dyDescent="0.55000000000000004">
      <c r="B8" s="5" t="s">
        <v>23</v>
      </c>
      <c r="C8" s="12" t="str">
        <f t="shared" si="0"/>
        <v>ジェットストリーム</v>
      </c>
      <c r="D8" s="7"/>
      <c r="E8" s="9"/>
      <c r="F8" s="9"/>
      <c r="G8" s="9"/>
    </row>
    <row r="9" spans="2:7" x14ac:dyDescent="0.55000000000000004">
      <c r="B9" s="5" t="s">
        <v>24</v>
      </c>
      <c r="C9" s="12" t="str">
        <f t="shared" si="0"/>
        <v>ジェットストリーム</v>
      </c>
      <c r="D9" s="7"/>
      <c r="E9" s="9"/>
      <c r="F9" s="9"/>
      <c r="G9" s="9"/>
    </row>
    <row r="10" spans="2:7" x14ac:dyDescent="0.55000000000000004">
      <c r="B10" s="5" t="s">
        <v>11</v>
      </c>
      <c r="C10" s="12" t="str">
        <f t="shared" si="0"/>
        <v>ジェットストリーム</v>
      </c>
      <c r="D10" s="7"/>
      <c r="E10" s="9"/>
      <c r="F10" s="7"/>
      <c r="G10" s="9"/>
    </row>
    <row r="11" spans="2:7" x14ac:dyDescent="0.55000000000000004">
      <c r="B11" s="5" t="s">
        <v>12</v>
      </c>
      <c r="C11" s="12" t="str">
        <f t="shared" si="0"/>
        <v>ジェットストリーム</v>
      </c>
      <c r="D11" s="7"/>
      <c r="E11" s="9"/>
      <c r="F11" s="7"/>
      <c r="G11" s="9"/>
    </row>
    <row r="12" spans="2:7" x14ac:dyDescent="0.55000000000000004">
      <c r="B12" s="5" t="s">
        <v>13</v>
      </c>
      <c r="C12" s="12" t="str">
        <f t="shared" si="0"/>
        <v>ジェットストリーム</v>
      </c>
      <c r="D12" s="7"/>
      <c r="E12" s="9"/>
      <c r="F12" s="7"/>
      <c r="G12" s="9"/>
    </row>
    <row r="13" spans="2:7" x14ac:dyDescent="0.55000000000000004">
      <c r="B13" s="5" t="s">
        <v>14</v>
      </c>
      <c r="C13" s="12" t="str">
        <f t="shared" si="0"/>
        <v>ジェットストリーム</v>
      </c>
      <c r="D13" s="7"/>
      <c r="E13" s="9"/>
      <c r="F13" s="7"/>
      <c r="G13" s="9"/>
    </row>
    <row r="14" spans="2:7" x14ac:dyDescent="0.55000000000000004">
      <c r="B14" s="5" t="s">
        <v>15</v>
      </c>
      <c r="C14" s="12" t="str">
        <f t="shared" si="0"/>
        <v>ジェットストリーム</v>
      </c>
      <c r="D14" s="7"/>
      <c r="E14" s="9"/>
      <c r="F14" s="7"/>
      <c r="G14" s="9"/>
    </row>
    <row r="15" spans="2:7" x14ac:dyDescent="0.55000000000000004">
      <c r="B15" s="5" t="s">
        <v>16</v>
      </c>
      <c r="C15" s="12" t="str">
        <f t="shared" si="0"/>
        <v>ジェットストリーム</v>
      </c>
      <c r="D15" s="7"/>
      <c r="E15" s="9"/>
      <c r="F15" s="7"/>
      <c r="G15" s="9"/>
    </row>
    <row r="17" spans="2:7" x14ac:dyDescent="0.55000000000000004">
      <c r="B17" s="2" t="s">
        <v>25</v>
      </c>
    </row>
    <row r="18" spans="2:7" s="4" customFormat="1" x14ac:dyDescent="0.55000000000000004">
      <c r="B18" s="3" t="s">
        <v>3</v>
      </c>
      <c r="C18" s="3" t="s">
        <v>4</v>
      </c>
      <c r="D18" s="3" t="s">
        <v>6</v>
      </c>
      <c r="E18" s="3" t="s">
        <v>5</v>
      </c>
      <c r="F18" s="3" t="s">
        <v>7</v>
      </c>
      <c r="G18" s="3" t="s">
        <v>8</v>
      </c>
    </row>
    <row r="19" spans="2:7" x14ac:dyDescent="0.55000000000000004">
      <c r="B19" s="5" t="s">
        <v>9</v>
      </c>
      <c r="C19" s="5"/>
      <c r="D19" s="7"/>
      <c r="E19" s="6" t="str">
        <f>IF(MID(B19,3,1)="N","ノック式",IF(MID(B19,3,1)="K","繰出し式",IF(MID(B19,3,1)="E","色選択式","")))</f>
        <v>ノック式</v>
      </c>
      <c r="F19" s="9"/>
      <c r="G19" s="9"/>
    </row>
    <row r="20" spans="2:7" x14ac:dyDescent="0.55000000000000004">
      <c r="B20" s="5" t="s">
        <v>10</v>
      </c>
      <c r="C20" s="5"/>
      <c r="D20" s="7"/>
      <c r="E20" s="6" t="str">
        <f t="shared" ref="E20:E28" si="1">IF(MID(B20,3,1)="N","ノック式",IF(MID(B20,3,1)="K","繰出し式",IF(MID(B20,3,1)="E","色選択式","")))</f>
        <v>ノック式</v>
      </c>
      <c r="F20" s="9"/>
      <c r="G20" s="9"/>
    </row>
    <row r="21" spans="2:7" x14ac:dyDescent="0.55000000000000004">
      <c r="B21" s="5" t="s">
        <v>23</v>
      </c>
      <c r="C21" s="5"/>
      <c r="D21" s="7"/>
      <c r="E21" s="6" t="str">
        <f t="shared" si="1"/>
        <v>繰出し式</v>
      </c>
      <c r="F21" s="9"/>
      <c r="G21" s="9"/>
    </row>
    <row r="22" spans="2:7" x14ac:dyDescent="0.55000000000000004">
      <c r="B22" s="5" t="s">
        <v>24</v>
      </c>
      <c r="C22" s="5"/>
      <c r="D22" s="7"/>
      <c r="E22" s="6" t="str">
        <f t="shared" si="1"/>
        <v>繰出し式</v>
      </c>
      <c r="F22" s="9"/>
      <c r="G22" s="9"/>
    </row>
    <row r="23" spans="2:7" x14ac:dyDescent="0.55000000000000004">
      <c r="B23" s="5" t="s">
        <v>11</v>
      </c>
      <c r="C23" s="5"/>
      <c r="D23" s="7"/>
      <c r="E23" s="6" t="str">
        <f t="shared" si="1"/>
        <v>色選択式</v>
      </c>
      <c r="F23" s="9"/>
      <c r="G23" s="9"/>
    </row>
    <row r="24" spans="2:7" x14ac:dyDescent="0.55000000000000004">
      <c r="B24" s="5" t="s">
        <v>12</v>
      </c>
      <c r="C24" s="5"/>
      <c r="D24" s="7"/>
      <c r="E24" s="6" t="str">
        <f t="shared" si="1"/>
        <v>色選択式</v>
      </c>
      <c r="F24" s="9"/>
      <c r="G24" s="9"/>
    </row>
    <row r="25" spans="2:7" x14ac:dyDescent="0.55000000000000004">
      <c r="B25" s="5" t="s">
        <v>13</v>
      </c>
      <c r="C25" s="5"/>
      <c r="D25" s="7"/>
      <c r="E25" s="6" t="str">
        <f t="shared" si="1"/>
        <v>色選択式</v>
      </c>
      <c r="F25" s="9"/>
      <c r="G25" s="9"/>
    </row>
    <row r="26" spans="2:7" x14ac:dyDescent="0.55000000000000004">
      <c r="B26" s="5" t="s">
        <v>14</v>
      </c>
      <c r="C26" s="5"/>
      <c r="D26" s="7"/>
      <c r="E26" s="6" t="str">
        <f t="shared" si="1"/>
        <v>色選択式</v>
      </c>
      <c r="F26" s="9"/>
      <c r="G26" s="9"/>
    </row>
    <row r="27" spans="2:7" x14ac:dyDescent="0.55000000000000004">
      <c r="B27" s="5" t="s">
        <v>15</v>
      </c>
      <c r="C27" s="5"/>
      <c r="D27" s="7"/>
      <c r="E27" s="6" t="str">
        <f t="shared" si="1"/>
        <v>色選択式</v>
      </c>
      <c r="F27" s="9"/>
      <c r="G27" s="9"/>
    </row>
    <row r="28" spans="2:7" x14ac:dyDescent="0.55000000000000004">
      <c r="B28" s="5" t="s">
        <v>16</v>
      </c>
      <c r="C28" s="5"/>
      <c r="D28" s="7"/>
      <c r="E28" s="6" t="str">
        <f t="shared" si="1"/>
        <v>色選択式</v>
      </c>
      <c r="F28" s="9"/>
      <c r="G28" s="9"/>
    </row>
    <row r="30" spans="2:7" hidden="1" x14ac:dyDescent="0.55000000000000004">
      <c r="B30" s="2" t="s">
        <v>26</v>
      </c>
    </row>
    <row r="31" spans="2:7" s="4" customFormat="1" hidden="1" x14ac:dyDescent="0.55000000000000004">
      <c r="B31" s="3" t="s">
        <v>3</v>
      </c>
      <c r="C31" s="3" t="s">
        <v>4</v>
      </c>
      <c r="D31" s="3" t="s">
        <v>6</v>
      </c>
      <c r="E31" s="3" t="s">
        <v>5</v>
      </c>
      <c r="F31" s="3" t="s">
        <v>7</v>
      </c>
      <c r="G31" s="3" t="s">
        <v>8</v>
      </c>
    </row>
    <row r="32" spans="2:7" hidden="1" x14ac:dyDescent="0.55000000000000004">
      <c r="B32" s="5" t="s">
        <v>9</v>
      </c>
      <c r="C32" s="5"/>
      <c r="D32" s="7"/>
      <c r="E32" s="6" t="str">
        <f>_xlfn.SWITCH(MID(B32,3,1),"N","ノック式","K","繰出し式","E","色選択式","")</f>
        <v>ノック式</v>
      </c>
      <c r="F32" s="9"/>
      <c r="G32" s="9"/>
    </row>
    <row r="33" spans="2:7" hidden="1" x14ac:dyDescent="0.55000000000000004">
      <c r="B33" s="5" t="s">
        <v>10</v>
      </c>
      <c r="C33" s="5"/>
      <c r="D33" s="7"/>
      <c r="E33" s="6" t="str">
        <f t="shared" ref="E33:E41" si="2">_xlfn.SWITCH(MID(B33,3,1),"N","ノック式","K","繰出し式","E","色選択式","")</f>
        <v>ノック式</v>
      </c>
      <c r="F33" s="9"/>
      <c r="G33" s="9"/>
    </row>
    <row r="34" spans="2:7" hidden="1" x14ac:dyDescent="0.55000000000000004">
      <c r="B34" s="5" t="s">
        <v>23</v>
      </c>
      <c r="C34" s="5"/>
      <c r="D34" s="7"/>
      <c r="E34" s="6" t="str">
        <f t="shared" si="2"/>
        <v>繰出し式</v>
      </c>
      <c r="F34" s="9"/>
      <c r="G34" s="9"/>
    </row>
    <row r="35" spans="2:7" hidden="1" x14ac:dyDescent="0.55000000000000004">
      <c r="B35" s="5" t="s">
        <v>24</v>
      </c>
      <c r="C35" s="5"/>
      <c r="D35" s="7"/>
      <c r="E35" s="6" t="str">
        <f t="shared" si="2"/>
        <v>繰出し式</v>
      </c>
      <c r="F35" s="9"/>
      <c r="G35" s="9"/>
    </row>
    <row r="36" spans="2:7" hidden="1" x14ac:dyDescent="0.55000000000000004">
      <c r="B36" s="5" t="s">
        <v>11</v>
      </c>
      <c r="C36" s="5"/>
      <c r="D36" s="7"/>
      <c r="E36" s="6" t="str">
        <f t="shared" si="2"/>
        <v>色選択式</v>
      </c>
      <c r="F36" s="9"/>
      <c r="G36" s="9"/>
    </row>
    <row r="37" spans="2:7" hidden="1" x14ac:dyDescent="0.55000000000000004">
      <c r="B37" s="5" t="s">
        <v>12</v>
      </c>
      <c r="C37" s="5"/>
      <c r="D37" s="7"/>
      <c r="E37" s="6" t="str">
        <f t="shared" si="2"/>
        <v>色選択式</v>
      </c>
      <c r="F37" s="9"/>
      <c r="G37" s="9"/>
    </row>
    <row r="38" spans="2:7" hidden="1" x14ac:dyDescent="0.55000000000000004">
      <c r="B38" s="5" t="s">
        <v>13</v>
      </c>
      <c r="C38" s="5"/>
      <c r="D38" s="7"/>
      <c r="E38" s="6" t="str">
        <f t="shared" si="2"/>
        <v>色選択式</v>
      </c>
      <c r="F38" s="9"/>
      <c r="G38" s="9"/>
    </row>
    <row r="39" spans="2:7" hidden="1" x14ac:dyDescent="0.55000000000000004">
      <c r="B39" s="5" t="s">
        <v>14</v>
      </c>
      <c r="C39" s="5"/>
      <c r="D39" s="7"/>
      <c r="E39" s="6" t="str">
        <f t="shared" si="2"/>
        <v>色選択式</v>
      </c>
      <c r="F39" s="9"/>
      <c r="G39" s="9"/>
    </row>
    <row r="40" spans="2:7" hidden="1" x14ac:dyDescent="0.55000000000000004">
      <c r="B40" s="5" t="s">
        <v>15</v>
      </c>
      <c r="C40" s="5"/>
      <c r="D40" s="7"/>
      <c r="E40" s="6" t="str">
        <f t="shared" si="2"/>
        <v>色選択式</v>
      </c>
      <c r="F40" s="9"/>
      <c r="G40" s="9"/>
    </row>
    <row r="41" spans="2:7" hidden="1" x14ac:dyDescent="0.55000000000000004">
      <c r="B41" s="5" t="s">
        <v>16</v>
      </c>
      <c r="C41" s="5"/>
      <c r="D41" s="7"/>
      <c r="E41" s="6" t="str">
        <f t="shared" si="2"/>
        <v>色選択式</v>
      </c>
      <c r="F41" s="9"/>
      <c r="G41" s="9"/>
    </row>
    <row r="43" spans="2:7" x14ac:dyDescent="0.55000000000000004">
      <c r="B43" s="2" t="s">
        <v>27</v>
      </c>
    </row>
    <row r="44" spans="2:7" s="4" customFormat="1" x14ac:dyDescent="0.55000000000000004">
      <c r="B44" s="3" t="s">
        <v>3</v>
      </c>
      <c r="C44" s="3" t="s">
        <v>4</v>
      </c>
      <c r="D44" s="3" t="s">
        <v>6</v>
      </c>
      <c r="E44" s="3" t="s">
        <v>5</v>
      </c>
      <c r="F44" s="3" t="s">
        <v>7</v>
      </c>
      <c r="G44" s="3" t="s">
        <v>8</v>
      </c>
    </row>
    <row r="45" spans="2:7" x14ac:dyDescent="0.55000000000000004">
      <c r="B45" s="5" t="s">
        <v>9</v>
      </c>
      <c r="C45" s="5"/>
      <c r="D45" s="7"/>
      <c r="E45" s="9"/>
      <c r="F45" s="6" t="str">
        <f t="shared" ref="F45:F54" si="3">IF(AND(MID(B45,4,1)&gt;="2",MID(B45,4,1)&lt;="9"),MID(B45,4,1)&amp;"色","1色")</f>
        <v>1色</v>
      </c>
      <c r="G45" s="9"/>
    </row>
    <row r="46" spans="2:7" x14ac:dyDescent="0.55000000000000004">
      <c r="B46" s="5" t="s">
        <v>10</v>
      </c>
      <c r="C46" s="5"/>
      <c r="D46" s="7"/>
      <c r="E46" s="9"/>
      <c r="F46" s="6" t="str">
        <f t="shared" si="3"/>
        <v>1色</v>
      </c>
      <c r="G46" s="9"/>
    </row>
    <row r="47" spans="2:7" x14ac:dyDescent="0.55000000000000004">
      <c r="B47" s="5" t="s">
        <v>23</v>
      </c>
      <c r="C47" s="5"/>
      <c r="D47" s="7"/>
      <c r="E47" s="9"/>
      <c r="F47" s="6" t="str">
        <f t="shared" si="3"/>
        <v>1色</v>
      </c>
      <c r="G47" s="9"/>
    </row>
    <row r="48" spans="2:7" x14ac:dyDescent="0.55000000000000004">
      <c r="B48" s="5" t="s">
        <v>24</v>
      </c>
      <c r="C48" s="5"/>
      <c r="D48" s="7"/>
      <c r="E48" s="9"/>
      <c r="F48" s="6" t="str">
        <f t="shared" si="3"/>
        <v>1色</v>
      </c>
      <c r="G48" s="9"/>
    </row>
    <row r="49" spans="2:7" x14ac:dyDescent="0.55000000000000004">
      <c r="B49" s="5" t="s">
        <v>11</v>
      </c>
      <c r="C49" s="5"/>
      <c r="D49" s="7"/>
      <c r="E49" s="9"/>
      <c r="F49" s="6" t="str">
        <f t="shared" si="3"/>
        <v>2色</v>
      </c>
      <c r="G49" s="9"/>
    </row>
    <row r="50" spans="2:7" x14ac:dyDescent="0.55000000000000004">
      <c r="B50" s="5" t="s">
        <v>12</v>
      </c>
      <c r="C50" s="5"/>
      <c r="D50" s="7"/>
      <c r="E50" s="9"/>
      <c r="F50" s="6" t="str">
        <f t="shared" si="3"/>
        <v>2色</v>
      </c>
      <c r="G50" s="9"/>
    </row>
    <row r="51" spans="2:7" x14ac:dyDescent="0.55000000000000004">
      <c r="B51" s="5" t="s">
        <v>13</v>
      </c>
      <c r="C51" s="5"/>
      <c r="D51" s="7"/>
      <c r="E51" s="9"/>
      <c r="F51" s="6" t="str">
        <f t="shared" si="3"/>
        <v>3色</v>
      </c>
      <c r="G51" s="9"/>
    </row>
    <row r="52" spans="2:7" x14ac:dyDescent="0.55000000000000004">
      <c r="B52" s="5" t="s">
        <v>14</v>
      </c>
      <c r="C52" s="5"/>
      <c r="D52" s="7"/>
      <c r="E52" s="9"/>
      <c r="F52" s="6" t="str">
        <f t="shared" si="3"/>
        <v>3色</v>
      </c>
      <c r="G52" s="9"/>
    </row>
    <row r="53" spans="2:7" x14ac:dyDescent="0.55000000000000004">
      <c r="B53" s="5" t="s">
        <v>15</v>
      </c>
      <c r="C53" s="5"/>
      <c r="D53" s="7"/>
      <c r="E53" s="9"/>
      <c r="F53" s="6" t="str">
        <f t="shared" si="3"/>
        <v>4色</v>
      </c>
      <c r="G53" s="9"/>
    </row>
    <row r="54" spans="2:7" x14ac:dyDescent="0.55000000000000004">
      <c r="B54" s="5" t="s">
        <v>16</v>
      </c>
      <c r="C54" s="5"/>
      <c r="D54" s="7"/>
      <c r="E54" s="9"/>
      <c r="F54" s="6" t="str">
        <f t="shared" si="3"/>
        <v>4色</v>
      </c>
      <c r="G54" s="9"/>
    </row>
    <row r="56" spans="2:7" x14ac:dyDescent="0.55000000000000004">
      <c r="B56" s="2" t="s">
        <v>28</v>
      </c>
    </row>
    <row r="57" spans="2:7" s="4" customFormat="1" x14ac:dyDescent="0.55000000000000004">
      <c r="B57" s="3" t="s">
        <v>3</v>
      </c>
      <c r="C57" s="3" t="s">
        <v>4</v>
      </c>
      <c r="D57" s="3" t="s">
        <v>6</v>
      </c>
      <c r="E57" s="3" t="s">
        <v>5</v>
      </c>
      <c r="F57" s="3" t="s">
        <v>7</v>
      </c>
      <c r="G57" s="3" t="s">
        <v>8</v>
      </c>
    </row>
    <row r="58" spans="2:7" x14ac:dyDescent="0.55000000000000004">
      <c r="B58" s="5" t="s">
        <v>9</v>
      </c>
      <c r="C58" s="5"/>
      <c r="D58" s="7"/>
      <c r="E58" s="9"/>
      <c r="F58" s="6" t="str">
        <f>IF(OR(MID(B58,4,1)&lt;"2",MID(B58,4,1)&gt;"9"),"1色",MID(B58,4,1)&amp;"色")</f>
        <v>1色</v>
      </c>
      <c r="G58" s="9"/>
    </row>
    <row r="59" spans="2:7" x14ac:dyDescent="0.55000000000000004">
      <c r="B59" s="5" t="s">
        <v>10</v>
      </c>
      <c r="C59" s="5"/>
      <c r="D59" s="7"/>
      <c r="E59" s="9"/>
      <c r="F59" s="6" t="str">
        <f>IF(OR(MID(B59,4,1)&lt;"2",MID(B59,4,1)&gt;"9"),"1色",MID(B59,4,1)&amp;"色")</f>
        <v>1色</v>
      </c>
      <c r="G59" s="9"/>
    </row>
    <row r="60" spans="2:7" x14ac:dyDescent="0.55000000000000004">
      <c r="B60" s="5" t="s">
        <v>23</v>
      </c>
      <c r="C60" s="5"/>
      <c r="D60" s="7"/>
      <c r="E60" s="9"/>
      <c r="F60" s="6" t="str">
        <f t="shared" ref="F60:F61" si="4">IF(AND(MID(B60,4,1)&gt;="2",MID(B60,4,1)&lt;="9"),MID(B60,4,1)&amp;"色","1色")</f>
        <v>1色</v>
      </c>
      <c r="G60" s="9"/>
    </row>
    <row r="61" spans="2:7" x14ac:dyDescent="0.55000000000000004">
      <c r="B61" s="5" t="s">
        <v>24</v>
      </c>
      <c r="C61" s="5"/>
      <c r="D61" s="7"/>
      <c r="E61" s="9"/>
      <c r="F61" s="6" t="str">
        <f t="shared" si="4"/>
        <v>1色</v>
      </c>
      <c r="G61" s="9"/>
    </row>
    <row r="62" spans="2:7" x14ac:dyDescent="0.55000000000000004">
      <c r="B62" s="5" t="s">
        <v>11</v>
      </c>
      <c r="C62" s="5"/>
      <c r="D62" s="7"/>
      <c r="E62" s="9"/>
      <c r="F62" s="6" t="str">
        <f t="shared" ref="F62:F67" si="5">IF(OR(MID(B62,4,1)&lt;"2",MID(B62,4,1)&gt;"9"),"1色",MID(B62,4,1)&amp;"色")</f>
        <v>2色</v>
      </c>
      <c r="G62" s="9"/>
    </row>
    <row r="63" spans="2:7" x14ac:dyDescent="0.55000000000000004">
      <c r="B63" s="5" t="s">
        <v>12</v>
      </c>
      <c r="C63" s="5"/>
      <c r="D63" s="7"/>
      <c r="E63" s="9"/>
      <c r="F63" s="6" t="str">
        <f t="shared" si="5"/>
        <v>2色</v>
      </c>
      <c r="G63" s="9"/>
    </row>
    <row r="64" spans="2:7" x14ac:dyDescent="0.55000000000000004">
      <c r="B64" s="5" t="s">
        <v>13</v>
      </c>
      <c r="C64" s="5"/>
      <c r="D64" s="7"/>
      <c r="E64" s="9"/>
      <c r="F64" s="6" t="str">
        <f t="shared" si="5"/>
        <v>3色</v>
      </c>
      <c r="G64" s="9"/>
    </row>
    <row r="65" spans="2:7" x14ac:dyDescent="0.55000000000000004">
      <c r="B65" s="5" t="s">
        <v>14</v>
      </c>
      <c r="C65" s="5"/>
      <c r="D65" s="7"/>
      <c r="E65" s="9"/>
      <c r="F65" s="6" t="str">
        <f t="shared" si="5"/>
        <v>3色</v>
      </c>
      <c r="G65" s="9"/>
    </row>
    <row r="66" spans="2:7" x14ac:dyDescent="0.55000000000000004">
      <c r="B66" s="5" t="s">
        <v>15</v>
      </c>
      <c r="C66" s="5"/>
      <c r="D66" s="7"/>
      <c r="E66" s="9"/>
      <c r="F66" s="6" t="str">
        <f t="shared" si="5"/>
        <v>4色</v>
      </c>
      <c r="G66" s="9"/>
    </row>
    <row r="67" spans="2:7" x14ac:dyDescent="0.55000000000000004">
      <c r="B67" s="5" t="s">
        <v>16</v>
      </c>
      <c r="C67" s="5"/>
      <c r="D67" s="7"/>
      <c r="E67" s="9"/>
      <c r="F67" s="6" t="str">
        <f t="shared" si="5"/>
        <v>4色</v>
      </c>
      <c r="G67" s="9"/>
    </row>
    <row r="70" spans="2:7" x14ac:dyDescent="0.55000000000000004">
      <c r="B70" s="11" t="s">
        <v>29</v>
      </c>
    </row>
    <row r="71" spans="2:7" s="4" customFormat="1" x14ac:dyDescent="0.55000000000000004">
      <c r="B71" s="3" t="s">
        <v>3</v>
      </c>
      <c r="C71" s="3" t="s">
        <v>4</v>
      </c>
      <c r="D71" s="3" t="s">
        <v>6</v>
      </c>
      <c r="E71" s="3" t="s">
        <v>5</v>
      </c>
      <c r="F71" s="3" t="s">
        <v>7</v>
      </c>
      <c r="G71" s="3" t="s">
        <v>8</v>
      </c>
    </row>
    <row r="72" spans="2:7" x14ac:dyDescent="0.55000000000000004">
      <c r="B72" s="5" t="s">
        <v>9</v>
      </c>
      <c r="C72" s="5" t="str">
        <f>IF(LEFT(B72,2)="SX","ジェットストリーム","")</f>
        <v>ジェットストリーム</v>
      </c>
      <c r="D72" s="13">
        <f>VALUE(MID(B72,FIND("-",B72,1)+1,3))</f>
        <v>150</v>
      </c>
      <c r="E72" s="9" t="str">
        <f>_xlfn.SWITCH(MID(B72,3,1),"N","ノック式","K","繰出し式","色選択式")</f>
        <v>ノック式</v>
      </c>
      <c r="F72" s="9" t="str">
        <f>IF(OR(MID(B72,4,1)&lt;"2",MID(B72,4,1)&gt;"9"),"1色",MID(B72,4,1)&amp;"色")</f>
        <v>1色</v>
      </c>
      <c r="G72" s="9" t="str">
        <f>VALUE(RIGHT(B72,2))/10&amp;"mm"</f>
        <v>0.5mm</v>
      </c>
    </row>
    <row r="73" spans="2:7" x14ac:dyDescent="0.55000000000000004">
      <c r="B73" s="5" t="s">
        <v>10</v>
      </c>
      <c r="C73" s="5" t="str">
        <f t="shared" ref="C73:C81" si="6">IF(LEFT(B73,2)="SX","ジェットストリーム","")</f>
        <v>ジェットストリーム</v>
      </c>
      <c r="D73" s="13">
        <f t="shared" ref="D73:D81" si="7">VALUE(MID(B73,FIND("-",B73,1)+1,3))</f>
        <v>150</v>
      </c>
      <c r="E73" s="9" t="str">
        <f t="shared" ref="E73:E81" si="8">_xlfn.SWITCH(MID(B73,3,1),"N","ノック式","K","繰出し式","色選択式")</f>
        <v>ノック式</v>
      </c>
      <c r="F73" s="9" t="str">
        <f t="shared" ref="F73:F81" si="9">IF(OR(MID(B73,4,1)&lt;"2",MID(B73,4,1)&gt;"9"),"1色",MID(B73,4,1)&amp;"色")</f>
        <v>1色</v>
      </c>
      <c r="G73" s="9" t="str">
        <f t="shared" ref="G73:G81" si="10">VALUE(RIGHT(B73,2))/10&amp;"mm"</f>
        <v>0.7mm</v>
      </c>
    </row>
    <row r="74" spans="2:7" x14ac:dyDescent="0.55000000000000004">
      <c r="B74" s="5" t="s">
        <v>23</v>
      </c>
      <c r="C74" s="5" t="str">
        <f t="shared" si="6"/>
        <v>ジェットストリーム</v>
      </c>
      <c r="D74" s="13">
        <f t="shared" si="7"/>
        <v>200</v>
      </c>
      <c r="E74" s="9" t="str">
        <f t="shared" si="8"/>
        <v>繰出し式</v>
      </c>
      <c r="F74" s="9" t="str">
        <f t="shared" si="9"/>
        <v>1色</v>
      </c>
      <c r="G74" s="9" t="str">
        <f t="shared" si="10"/>
        <v>0.5mm</v>
      </c>
    </row>
    <row r="75" spans="2:7" x14ac:dyDescent="0.55000000000000004">
      <c r="B75" s="5" t="s">
        <v>24</v>
      </c>
      <c r="C75" s="5" t="str">
        <f t="shared" si="6"/>
        <v>ジェットストリーム</v>
      </c>
      <c r="D75" s="13">
        <f t="shared" si="7"/>
        <v>200</v>
      </c>
      <c r="E75" s="9" t="str">
        <f t="shared" si="8"/>
        <v>繰出し式</v>
      </c>
      <c r="F75" s="9" t="str">
        <f t="shared" si="9"/>
        <v>1色</v>
      </c>
      <c r="G75" s="9" t="str">
        <f t="shared" si="10"/>
        <v>0.7mm</v>
      </c>
    </row>
    <row r="76" spans="2:7" x14ac:dyDescent="0.55000000000000004">
      <c r="B76" s="5" t="s">
        <v>11</v>
      </c>
      <c r="C76" s="5" t="str">
        <f t="shared" si="6"/>
        <v>ジェットストリーム</v>
      </c>
      <c r="D76" s="13">
        <f t="shared" si="7"/>
        <v>300</v>
      </c>
      <c r="E76" s="9" t="str">
        <f t="shared" si="8"/>
        <v>色選択式</v>
      </c>
      <c r="F76" s="9" t="str">
        <f t="shared" si="9"/>
        <v>2色</v>
      </c>
      <c r="G76" s="9" t="str">
        <f t="shared" si="10"/>
        <v>0.5mm</v>
      </c>
    </row>
    <row r="77" spans="2:7" x14ac:dyDescent="0.55000000000000004">
      <c r="B77" s="5" t="s">
        <v>12</v>
      </c>
      <c r="C77" s="5" t="str">
        <f t="shared" si="6"/>
        <v>ジェットストリーム</v>
      </c>
      <c r="D77" s="13">
        <f t="shared" si="7"/>
        <v>300</v>
      </c>
      <c r="E77" s="9" t="str">
        <f t="shared" si="8"/>
        <v>色選択式</v>
      </c>
      <c r="F77" s="9" t="str">
        <f t="shared" si="9"/>
        <v>2色</v>
      </c>
      <c r="G77" s="9" t="str">
        <f t="shared" si="10"/>
        <v>0.7mm</v>
      </c>
    </row>
    <row r="78" spans="2:7" x14ac:dyDescent="0.55000000000000004">
      <c r="B78" s="5" t="s">
        <v>13</v>
      </c>
      <c r="C78" s="5" t="str">
        <f t="shared" si="6"/>
        <v>ジェットストリーム</v>
      </c>
      <c r="D78" s="13">
        <f t="shared" si="7"/>
        <v>400</v>
      </c>
      <c r="E78" s="9" t="str">
        <f t="shared" si="8"/>
        <v>色選択式</v>
      </c>
      <c r="F78" s="9" t="str">
        <f t="shared" si="9"/>
        <v>3色</v>
      </c>
      <c r="G78" s="9" t="str">
        <f t="shared" si="10"/>
        <v>0.5mm</v>
      </c>
    </row>
    <row r="79" spans="2:7" x14ac:dyDescent="0.55000000000000004">
      <c r="B79" s="5" t="s">
        <v>14</v>
      </c>
      <c r="C79" s="5" t="str">
        <f t="shared" si="6"/>
        <v>ジェットストリーム</v>
      </c>
      <c r="D79" s="13">
        <f t="shared" si="7"/>
        <v>400</v>
      </c>
      <c r="E79" s="9" t="str">
        <f t="shared" si="8"/>
        <v>色選択式</v>
      </c>
      <c r="F79" s="9" t="str">
        <f t="shared" si="9"/>
        <v>3色</v>
      </c>
      <c r="G79" s="9" t="str">
        <f t="shared" si="10"/>
        <v>0.7mm</v>
      </c>
    </row>
    <row r="80" spans="2:7" x14ac:dyDescent="0.55000000000000004">
      <c r="B80" s="5" t="s">
        <v>15</v>
      </c>
      <c r="C80" s="5" t="str">
        <f t="shared" si="6"/>
        <v>ジェットストリーム</v>
      </c>
      <c r="D80" s="13">
        <f t="shared" si="7"/>
        <v>500</v>
      </c>
      <c r="E80" s="9" t="str">
        <f t="shared" si="8"/>
        <v>色選択式</v>
      </c>
      <c r="F80" s="9" t="str">
        <f t="shared" si="9"/>
        <v>4色</v>
      </c>
      <c r="G80" s="9" t="str">
        <f t="shared" si="10"/>
        <v>0.5mm</v>
      </c>
    </row>
    <row r="81" spans="2:7" x14ac:dyDescent="0.55000000000000004">
      <c r="B81" s="5" t="s">
        <v>16</v>
      </c>
      <c r="C81" s="5" t="str">
        <f t="shared" si="6"/>
        <v>ジェットストリーム</v>
      </c>
      <c r="D81" s="13">
        <f t="shared" si="7"/>
        <v>500</v>
      </c>
      <c r="E81" s="9" t="str">
        <f t="shared" si="8"/>
        <v>色選択式</v>
      </c>
      <c r="F81" s="9" t="str">
        <f t="shared" si="9"/>
        <v>4色</v>
      </c>
      <c r="G81" s="9" t="str">
        <f t="shared" si="10"/>
        <v>0.7mm</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文字列操作関数</vt:lpstr>
      <vt:lpstr>論理関数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2025-08-26T05:31:53Z</dcterms:created>
  <dcterms:modified xsi:type="dcterms:W3CDTF">2025-10-26T14:30:05Z</dcterms:modified>
</cp:coreProperties>
</file>